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PG-CFE\MPCFE\Atualização Novo Site\Templates (PTT_Quali_Defesa_Tese)\"/>
    </mc:Choice>
  </mc:AlternateContent>
  <xr:revisionPtr revIDLastSave="0" documentId="8_{2EF79C90-0470-47E1-8C11-140BA8CAFC4C}" xr6:coauthVersionLast="47" xr6:coauthVersionMax="47" xr10:uidLastSave="{00000000-0000-0000-0000-000000000000}"/>
  <workbookProtection workbookAlgorithmName="SHA-512" workbookHashValue="/ShpxKBeOa4/UVKXiO8FAJn+PK6NYFWStTxdWcJeEm3eTG1tSER65VcXNp7iZlaenPOuKhcLZb2sqlarb/fo7Q==" workbookSaltValue="IBFqXA+RhJUPItz1Fm30OA==" workbookSpinCount="100000" lockStructure="1"/>
  <bookViews>
    <workbookView xWindow="-24120" yWindow="1500" windowWidth="24240" windowHeight="13140" xr2:uid="{B4FCB133-27B4-4618-B3F7-CB645D8C452C}"/>
  </bookViews>
  <sheets>
    <sheet name="Avaliação" sheetId="2" r:id="rId1"/>
    <sheet name="Critérios" sheetId="3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8" i="2" l="1"/>
  <c r="E8" i="2" s="1"/>
  <c r="D7" i="2"/>
  <c r="E7" i="2" s="1"/>
  <c r="L7" i="2" s="1"/>
  <c r="M7" i="2" s="1"/>
  <c r="J6" i="2"/>
  <c r="K6" i="2" s="1"/>
  <c r="G6" i="2"/>
  <c r="H6" i="2" s="1"/>
  <c r="D6" i="2"/>
  <c r="E6" i="2" s="1"/>
  <c r="G5" i="2"/>
  <c r="H5" i="2" s="1"/>
  <c r="D5" i="2"/>
  <c r="E5" i="2" s="1"/>
  <c r="L8" i="2" l="1"/>
  <c r="M8" i="2" s="1"/>
  <c r="L6" i="2"/>
  <c r="M6" i="2" s="1"/>
  <c r="L5" i="2"/>
  <c r="M5" i="2" l="1"/>
  <c r="M9" i="2" s="1"/>
  <c r="J9" i="2" s="1"/>
</calcChain>
</file>

<file path=xl/sharedStrings.xml><?xml version="1.0" encoding="utf-8"?>
<sst xmlns="http://schemas.openxmlformats.org/spreadsheetml/2006/main" count="68" uniqueCount="43">
  <si>
    <t>Impacto potencial (40%)</t>
  </si>
  <si>
    <t>APLICABILIDADE (Peso: 25%)</t>
  </si>
  <si>
    <t>Aplicabilidade realizada (40%)</t>
  </si>
  <si>
    <t>Aplicabilidade potencial (20%)</t>
  </si>
  <si>
    <t>Realizado</t>
  </si>
  <si>
    <t>IMPACTO (Peso: 25%)</t>
  </si>
  <si>
    <t>Impacto realizado (60%)</t>
  </si>
  <si>
    <t>Pontos</t>
  </si>
  <si>
    <t>Potencial</t>
  </si>
  <si>
    <t>TOTAL</t>
  </si>
  <si>
    <t>Transformação causada pelo produto técnico/tecnológico no ambiente (organização, comunidade, localidade, etc.) ao qual se destina. Necessário declarar o motivo da criação, a relevância da questão do demandante e o foco de aplicação do produto. Avalia-se o impacto potencial e realizado do produto ao  ambiente de transformação ao que se destina.</t>
  </si>
  <si>
    <t>Replicável</t>
  </si>
  <si>
    <t>Replicabilidade (40%)</t>
  </si>
  <si>
    <t>INOVAÇÃO (Peso: 25%)</t>
  </si>
  <si>
    <t>COMPLEXIDADE (Peso: 25%)</t>
  </si>
  <si>
    <t>INOVAÇÃO (25%0</t>
  </si>
  <si>
    <t>Descrição</t>
  </si>
  <si>
    <t>Pond.</t>
  </si>
  <si>
    <t>Critério de avaliação</t>
  </si>
  <si>
    <t>Estrato</t>
  </si>
  <si>
    <t>Pontuação</t>
  </si>
  <si>
    <t>Pontos Ausência de impacto</t>
  </si>
  <si>
    <t>Baixo impacto</t>
  </si>
  <si>
    <t>Médio impacto</t>
  </si>
  <si>
    <t>Alto impacto</t>
  </si>
  <si>
    <t>Pontos Não aplicada</t>
  </si>
  <si>
    <t>Baixa</t>
  </si>
  <si>
    <t>Alta</t>
  </si>
  <si>
    <t>Média</t>
  </si>
  <si>
    <t>Pontos Não aplicável</t>
  </si>
  <si>
    <t>Pontos Não Replicável</t>
  </si>
  <si>
    <t>Restrita</t>
  </si>
  <si>
    <t>Irrestrita</t>
  </si>
  <si>
    <t>Escalável</t>
  </si>
  <si>
    <t>Sem inovação</t>
  </si>
  <si>
    <t>Baixo teor de inovação</t>
  </si>
  <si>
    <t>Médio teor de inovação</t>
  </si>
  <si>
    <t>Alto teor de inovação</t>
  </si>
  <si>
    <t>Pontos Não complexo</t>
  </si>
  <si>
    <t>Baixa complexidade</t>
  </si>
  <si>
    <t>Média complexidade</t>
  </si>
  <si>
    <t>Alta complexidade</t>
  </si>
  <si>
    <t>Descreva os motivos para a pontuação de impacto, aplicabilidade, inovação e complexidade.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</si>
</sst>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9" fontId="0" fillId="0" borderId="0" xfId="0" applyNumberFormat="1"/>
    <xf numFmtId="0" fontId="1" fillId="0" borderId="0" xfId="0" applyFont="1"/>
    <xf numFmtId="0" fontId="1" fillId="2" borderId="4" xfId="0" applyFont="1" applyFill="1" applyBorder="1" applyAlignment="1">
      <alignment vertical="center"/>
    </xf>
    <xf numFmtId="0" fontId="1" fillId="2" borderId="7" xfId="0" applyFont="1" applyFill="1" applyBorder="1"/>
    <xf numFmtId="0" fontId="0" fillId="2" borderId="8" xfId="0" applyFill="1" applyBorder="1"/>
    <xf numFmtId="0" fontId="1" fillId="2" borderId="6" xfId="0" applyFont="1" applyFill="1" applyBorder="1" applyAlignment="1">
      <alignment vertical="center" wrapText="1"/>
    </xf>
    <xf numFmtId="0" fontId="1" fillId="2" borderId="12" xfId="0" applyFont="1" applyFill="1" applyBorder="1" applyAlignment="1">
      <alignment wrapText="1"/>
    </xf>
    <xf numFmtId="0" fontId="1" fillId="2" borderId="9" xfId="0" applyFont="1" applyFill="1" applyBorder="1" applyAlignment="1">
      <alignment wrapText="1"/>
    </xf>
    <xf numFmtId="0" fontId="1" fillId="2" borderId="10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 wrapText="1"/>
    </xf>
    <xf numFmtId="0" fontId="0" fillId="2" borderId="3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164" fontId="0" fillId="2" borderId="8" xfId="0" applyNumberFormat="1" applyFill="1" applyBorder="1" applyAlignment="1">
      <alignment vertical="center"/>
    </xf>
    <xf numFmtId="164" fontId="0" fillId="2" borderId="7" xfId="0" applyNumberFormat="1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164" fontId="0" fillId="2" borderId="11" xfId="0" applyNumberForma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164" fontId="0" fillId="2" borderId="10" xfId="0" applyNumberFormat="1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164" fontId="0" fillId="2" borderId="9" xfId="0" applyNumberFormat="1" applyFill="1" applyBorder="1" applyAlignment="1">
      <alignment vertical="center"/>
    </xf>
    <xf numFmtId="0" fontId="0" fillId="2" borderId="0" xfId="0" applyFill="1"/>
    <xf numFmtId="0" fontId="0" fillId="2" borderId="8" xfId="0" applyFill="1" applyBorder="1" applyProtection="1">
      <protection locked="0"/>
    </xf>
    <xf numFmtId="0" fontId="0" fillId="2" borderId="3" xfId="0" applyFill="1" applyBorder="1" applyAlignment="1" applyProtection="1">
      <alignment vertical="center"/>
      <protection locked="0"/>
    </xf>
    <xf numFmtId="0" fontId="0" fillId="2" borderId="13" xfId="0" applyFill="1" applyBorder="1" applyAlignment="1" applyProtection="1">
      <alignment vertical="center"/>
      <protection locked="0"/>
    </xf>
    <xf numFmtId="0" fontId="0" fillId="2" borderId="12" xfId="0" applyFill="1" applyBorder="1" applyAlignment="1" applyProtection="1">
      <alignment vertical="center"/>
      <protection locked="0"/>
    </xf>
    <xf numFmtId="0" fontId="0" fillId="2" borderId="13" xfId="0" applyFill="1" applyBorder="1" applyProtection="1">
      <protection locked="0"/>
    </xf>
    <xf numFmtId="0" fontId="0" fillId="2" borderId="0" xfId="0" applyFill="1" applyProtection="1">
      <protection locked="0"/>
    </xf>
    <xf numFmtId="0" fontId="0" fillId="2" borderId="11" xfId="0" applyFill="1" applyBorder="1" applyProtection="1">
      <protection locked="0"/>
    </xf>
    <xf numFmtId="0" fontId="1" fillId="2" borderId="3" xfId="0" applyFon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0" xfId="0" applyFill="1" applyAlignment="1">
      <alignment vertical="center"/>
    </xf>
    <xf numFmtId="164" fontId="0" fillId="2" borderId="0" xfId="0" applyNumberFormat="1" applyFill="1" applyAlignment="1">
      <alignment vertical="center"/>
    </xf>
    <xf numFmtId="0" fontId="0" fillId="2" borderId="12" xfId="0" applyFill="1" applyBorder="1"/>
    <xf numFmtId="0" fontId="0" fillId="2" borderId="9" xfId="0" applyFill="1" applyBorder="1"/>
    <xf numFmtId="164" fontId="0" fillId="2" borderId="9" xfId="0" applyNumberFormat="1" applyFill="1" applyBorder="1"/>
    <xf numFmtId="164" fontId="0" fillId="2" borderId="10" xfId="0" applyNumberFormat="1" applyFill="1" applyBorder="1"/>
    <xf numFmtId="0" fontId="1" fillId="3" borderId="3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3F5D7D-025C-4BFD-B71C-6759AD84EA64}">
  <dimension ref="B1:AB13"/>
  <sheetViews>
    <sheetView tabSelected="1" zoomScale="110" zoomScaleNormal="110" workbookViewId="0">
      <selection activeCell="D5" sqref="D5"/>
    </sheetView>
  </sheetViews>
  <sheetFormatPr defaultRowHeight="15" x14ac:dyDescent="0.25"/>
  <cols>
    <col min="1" max="1" width="2.5703125" style="26" customWidth="1"/>
    <col min="2" max="2" width="26.140625" style="26" customWidth="1"/>
    <col min="3" max="3" width="25.5703125" style="26" customWidth="1"/>
    <col min="4" max="4" width="7.28515625" style="26" customWidth="1"/>
    <col min="5" max="5" width="7.140625" style="26" customWidth="1"/>
    <col min="6" max="6" width="26" style="26" customWidth="1"/>
    <col min="7" max="7" width="9.140625" style="26"/>
    <col min="8" max="8" width="6.85546875" style="26" customWidth="1"/>
    <col min="9" max="9" width="19.42578125" style="26" customWidth="1"/>
    <col min="10" max="10" width="7.5703125" style="26" customWidth="1"/>
    <col min="11" max="11" width="7.140625" style="26" customWidth="1"/>
    <col min="12" max="12" width="10.7109375" style="26" customWidth="1"/>
    <col min="13" max="13" width="9.7109375" style="26" bestFit="1" customWidth="1"/>
    <col min="14" max="14" width="2.7109375" style="26" customWidth="1"/>
    <col min="15" max="16384" width="9.140625" style="26"/>
  </cols>
  <sheetData>
    <row r="1" spans="2:28" ht="15.75" thickBot="1" x14ac:dyDescent="0.3"/>
    <row r="2" spans="2:28" ht="37.5" customHeight="1" thickBot="1" x14ac:dyDescent="0.3">
      <c r="B2" s="45" t="s">
        <v>10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2:28" x14ac:dyDescent="0.25">
      <c r="B3" s="3" t="s">
        <v>18</v>
      </c>
      <c r="C3" s="48" t="s">
        <v>4</v>
      </c>
      <c r="D3" s="49"/>
      <c r="E3" s="50"/>
      <c r="F3" s="48" t="s">
        <v>8</v>
      </c>
      <c r="G3" s="49"/>
      <c r="H3" s="50"/>
      <c r="I3" s="48" t="s">
        <v>11</v>
      </c>
      <c r="J3" s="49"/>
      <c r="K3" s="50"/>
      <c r="L3" s="4" t="s">
        <v>9</v>
      </c>
      <c r="M3" s="5"/>
    </row>
    <row r="4" spans="2:28" ht="21" customHeight="1" thickBot="1" x14ac:dyDescent="0.3">
      <c r="B4" s="6"/>
      <c r="C4" s="7" t="s">
        <v>16</v>
      </c>
      <c r="D4" s="8" t="s">
        <v>7</v>
      </c>
      <c r="E4" s="9" t="s">
        <v>17</v>
      </c>
      <c r="F4" s="7" t="s">
        <v>16</v>
      </c>
      <c r="G4" s="8" t="s">
        <v>7</v>
      </c>
      <c r="H4" s="9" t="s">
        <v>17</v>
      </c>
      <c r="I4" s="7" t="s">
        <v>16</v>
      </c>
      <c r="J4" s="8" t="s">
        <v>7</v>
      </c>
      <c r="K4" s="9" t="s">
        <v>17</v>
      </c>
      <c r="L4" s="10" t="s">
        <v>7</v>
      </c>
      <c r="M4" s="9" t="s">
        <v>17</v>
      </c>
    </row>
    <row r="5" spans="2:28" ht="31.5" customHeight="1" x14ac:dyDescent="0.25">
      <c r="B5" s="3" t="s">
        <v>5</v>
      </c>
      <c r="C5" s="28" t="s">
        <v>21</v>
      </c>
      <c r="D5" s="12">
        <f>IF(C5=Critérios!A9,0,IF(C5=Critérios!A10,5,IF(C5=Critérios!A11,10,15)))</f>
        <v>0</v>
      </c>
      <c r="E5" s="13">
        <f>D5*60%</f>
        <v>0</v>
      </c>
      <c r="F5" s="28" t="s">
        <v>21</v>
      </c>
      <c r="G5" s="14">
        <f>IF(F5=Critérios!A9,0,IF(F5=Critérios!A10,5,IF(F5=Critérios!A11,10,15)))</f>
        <v>0</v>
      </c>
      <c r="H5" s="15">
        <f>G5*40%</f>
        <v>0</v>
      </c>
      <c r="I5" s="11"/>
      <c r="J5" s="12"/>
      <c r="K5" s="15"/>
      <c r="L5" s="14">
        <f>H5+E5</f>
        <v>0</v>
      </c>
      <c r="M5" s="13">
        <f>(L5*100/15)*25%</f>
        <v>0</v>
      </c>
      <c r="AB5" s="26">
        <v>1</v>
      </c>
    </row>
    <row r="6" spans="2:28" ht="23.25" customHeight="1" x14ac:dyDescent="0.25">
      <c r="B6" s="16" t="s">
        <v>1</v>
      </c>
      <c r="C6" s="29" t="s">
        <v>25</v>
      </c>
      <c r="D6" s="39">
        <f>IF(C6=Critérios!D3,0,IF(C6=Critérios!D4,5,IF(C6=Critérios!D5,10,15)))</f>
        <v>0</v>
      </c>
      <c r="E6" s="18">
        <f>D6*40%</f>
        <v>0</v>
      </c>
      <c r="F6" s="29" t="s">
        <v>29</v>
      </c>
      <c r="G6" s="40">
        <f>IF(F6=Critérios!D8,0,IF(F6=Critérios!D9,5,IF(F6=Critérios!D10,10,15)))</f>
        <v>0</v>
      </c>
      <c r="H6" s="19">
        <f>G6*20%</f>
        <v>0</v>
      </c>
      <c r="I6" s="29" t="s">
        <v>30</v>
      </c>
      <c r="J6" s="39">
        <f>IF(I6=Critérios!D13,0,IF(I6=Critérios!D14,5,IF(I6=Critérios!D15,10,15)))</f>
        <v>0</v>
      </c>
      <c r="K6" s="18">
        <f>J6*40%</f>
        <v>0</v>
      </c>
      <c r="L6" s="40">
        <f>H6+E6+K6</f>
        <v>0</v>
      </c>
      <c r="M6" s="18">
        <f>(L6*100/15)*25%</f>
        <v>0</v>
      </c>
    </row>
    <row r="7" spans="2:28" x14ac:dyDescent="0.25">
      <c r="B7" s="16" t="s">
        <v>13</v>
      </c>
      <c r="C7" s="29" t="s">
        <v>34</v>
      </c>
      <c r="D7" s="39">
        <f>IF(C7=Critérios!G2,0,IF(C7=Critérios!G3,5,IF(C7=Critérios!G4,10,15)))</f>
        <v>0</v>
      </c>
      <c r="E7" s="18">
        <f>D7</f>
        <v>0</v>
      </c>
      <c r="F7" s="17"/>
      <c r="G7" s="39"/>
      <c r="H7" s="19"/>
      <c r="I7" s="17"/>
      <c r="J7" s="39"/>
      <c r="K7" s="19"/>
      <c r="L7" s="40">
        <f>E7</f>
        <v>0</v>
      </c>
      <c r="M7" s="18">
        <f>(L7*100/15)*25%</f>
        <v>0</v>
      </c>
    </row>
    <row r="8" spans="2:28" ht="15.75" thickBot="1" x14ac:dyDescent="0.3">
      <c r="B8" s="20" t="s">
        <v>14</v>
      </c>
      <c r="C8" s="30" t="s">
        <v>38</v>
      </c>
      <c r="D8" s="22">
        <f>IF(C8=Critérios!I2,0,IF(C8=Critérios!I3,5,IF(C8=Critérios!I4,10,15)))</f>
        <v>0</v>
      </c>
      <c r="E8" s="23">
        <f>D8</f>
        <v>0</v>
      </c>
      <c r="F8" s="21"/>
      <c r="G8" s="22"/>
      <c r="H8" s="24"/>
      <c r="I8" s="21"/>
      <c r="J8" s="22"/>
      <c r="K8" s="24"/>
      <c r="L8" s="25">
        <f>E8</f>
        <v>0</v>
      </c>
      <c r="M8" s="23">
        <f>(L8*100/15)*25%</f>
        <v>0</v>
      </c>
    </row>
    <row r="9" spans="2:28" ht="15.75" thickBot="1" x14ac:dyDescent="0.3">
      <c r="B9" s="41"/>
      <c r="C9" s="42"/>
      <c r="D9" s="42"/>
      <c r="E9" s="42"/>
      <c r="F9" s="42"/>
      <c r="G9" s="42"/>
      <c r="H9" s="42"/>
      <c r="I9" s="42" t="s">
        <v>19</v>
      </c>
      <c r="J9" s="42" t="str">
        <f>IF(M9&gt;=87.5,"TA1",IF(M9&gt;=75,"TA2",IF(M9&gt;=62.5,"TA3",IF(M9&gt;=50,"TA4",IF(M9&gt;=37.5,"TB1",IF(M9&gt;=25,"TB2",IF(M9&gt;=12.5,"TB3","TB4")))))))</f>
        <v>TB4</v>
      </c>
      <c r="K9" s="42"/>
      <c r="L9" s="43" t="s">
        <v>20</v>
      </c>
      <c r="M9" s="44">
        <f>SUM(M5:M8)</f>
        <v>0</v>
      </c>
    </row>
    <row r="10" spans="2:28" hidden="1" x14ac:dyDescent="0.25">
      <c r="B10" s="34" t="s">
        <v>42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27"/>
    </row>
    <row r="11" spans="2:28" hidden="1" x14ac:dyDescent="0.25">
      <c r="B11" s="31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3"/>
    </row>
    <row r="12" spans="2:28" hidden="1" x14ac:dyDescent="0.25">
      <c r="B12" s="31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3"/>
    </row>
    <row r="13" spans="2:28" ht="15.75" hidden="1" thickBot="1" x14ac:dyDescent="0.3">
      <c r="B13" s="36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8"/>
    </row>
  </sheetData>
  <sheetProtection algorithmName="SHA-512" hashValue="GdeNvPZbHTgfi+C/nL055uKO5LztDrMA/v3yXSpRN+o09R9CKGfQqEbQz87rDVbJ3CIeT13N4iePRIRPCI4B0g==" saltValue="bpD5/yiuGMvmJF+VR7fkKg==" spinCount="100000" sheet="1" objects="1" scenarios="1"/>
  <mergeCells count="4">
    <mergeCell ref="B2:M2"/>
    <mergeCell ref="F3:H3"/>
    <mergeCell ref="I3:K3"/>
    <mergeCell ref="C3:E3"/>
  </mergeCells>
  <pageMargins left="0.511811024" right="0.511811024" top="0.78740157499999996" bottom="0.78740157499999996" header="0.31496062000000002" footer="0.31496062000000002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BBEC968E-5B19-4626-A772-552826B93F47}">
          <x14:formula1>
            <xm:f>Critérios!$A$9:$A$12</xm:f>
          </x14:formula1>
          <xm:sqref>C5 F5</xm:sqref>
        </x14:dataValidation>
        <x14:dataValidation type="list" allowBlank="1" showInputMessage="1" showErrorMessage="1" xr:uid="{377A9663-E192-482F-B145-B84A6A728663}">
          <x14:formula1>
            <xm:f>Critérios!$D$3:$D$6</xm:f>
          </x14:formula1>
          <xm:sqref>C6</xm:sqref>
        </x14:dataValidation>
        <x14:dataValidation type="list" allowBlank="1" showInputMessage="1" showErrorMessage="1" xr:uid="{A1DD3E73-671E-414F-9B8D-06C60D2EDA5B}">
          <x14:formula1>
            <xm:f>Critérios!$D$8:$D$11</xm:f>
          </x14:formula1>
          <xm:sqref>F6</xm:sqref>
        </x14:dataValidation>
        <x14:dataValidation type="list" allowBlank="1" showInputMessage="1" showErrorMessage="1" xr:uid="{763DB3BB-F46F-418A-987C-DEF9022AEEE1}">
          <x14:formula1>
            <xm:f>Critérios!$D$13:$D$16</xm:f>
          </x14:formula1>
          <xm:sqref>I6</xm:sqref>
        </x14:dataValidation>
        <x14:dataValidation type="list" allowBlank="1" showInputMessage="1" showErrorMessage="1" xr:uid="{F6F11F74-9120-47CA-BDD6-74E3E866286A}">
          <x14:formula1>
            <xm:f>Critérios!$G$2:$G$5</xm:f>
          </x14:formula1>
          <xm:sqref>C7</xm:sqref>
        </x14:dataValidation>
        <x14:dataValidation type="list" allowBlank="1" showInputMessage="1" showErrorMessage="1" xr:uid="{FBE3CCB1-0C04-4AFC-B5EA-CF63F91D6C28}">
          <x14:formula1>
            <xm:f>Critérios!$I$2:$I$5</xm:f>
          </x14:formula1>
          <xm:sqref>C8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4C7AE9-76C0-48AF-B2B2-FD6BDA38A29C}">
  <dimension ref="A1:J20"/>
  <sheetViews>
    <sheetView workbookViewId="0">
      <selection activeCell="B22" sqref="B22"/>
    </sheetView>
  </sheetViews>
  <sheetFormatPr defaultRowHeight="15" x14ac:dyDescent="0.25"/>
  <cols>
    <col min="1" max="1" width="26" customWidth="1"/>
    <col min="2" max="2" width="6.85546875" customWidth="1"/>
    <col min="4" max="4" width="37" customWidth="1"/>
    <col min="7" max="7" width="23.42578125" customWidth="1"/>
    <col min="9" max="9" width="24.42578125" customWidth="1"/>
  </cols>
  <sheetData>
    <row r="1" spans="1:10" x14ac:dyDescent="0.25">
      <c r="A1" s="2" t="s">
        <v>5</v>
      </c>
      <c r="D1" s="2" t="s">
        <v>1</v>
      </c>
      <c r="G1" s="2" t="s">
        <v>15</v>
      </c>
      <c r="I1" s="2" t="s">
        <v>14</v>
      </c>
    </row>
    <row r="2" spans="1:10" x14ac:dyDescent="0.25">
      <c r="A2" s="2" t="s">
        <v>6</v>
      </c>
      <c r="B2" s="1">
        <v>0.6</v>
      </c>
      <c r="D2" s="2" t="s">
        <v>2</v>
      </c>
      <c r="E2" s="1">
        <v>0.4</v>
      </c>
      <c r="G2" t="s">
        <v>34</v>
      </c>
      <c r="H2">
        <v>0</v>
      </c>
      <c r="I2" t="s">
        <v>38</v>
      </c>
      <c r="J2">
        <v>0</v>
      </c>
    </row>
    <row r="3" spans="1:10" x14ac:dyDescent="0.25">
      <c r="A3" t="s">
        <v>21</v>
      </c>
      <c r="B3">
        <v>0</v>
      </c>
      <c r="D3" t="s">
        <v>25</v>
      </c>
      <c r="E3">
        <v>0</v>
      </c>
      <c r="G3" t="s">
        <v>35</v>
      </c>
      <c r="H3">
        <v>5</v>
      </c>
      <c r="I3" t="s">
        <v>39</v>
      </c>
      <c r="J3">
        <v>5</v>
      </c>
    </row>
    <row r="4" spans="1:10" x14ac:dyDescent="0.25">
      <c r="A4" t="s">
        <v>22</v>
      </c>
      <c r="B4">
        <v>5</v>
      </c>
      <c r="D4" t="s">
        <v>26</v>
      </c>
      <c r="E4">
        <v>5</v>
      </c>
      <c r="G4" t="s">
        <v>36</v>
      </c>
      <c r="H4">
        <v>10</v>
      </c>
      <c r="I4" t="s">
        <v>40</v>
      </c>
      <c r="J4">
        <v>10</v>
      </c>
    </row>
    <row r="5" spans="1:10" x14ac:dyDescent="0.25">
      <c r="A5" t="s">
        <v>23</v>
      </c>
      <c r="B5">
        <v>10</v>
      </c>
      <c r="D5" t="s">
        <v>28</v>
      </c>
      <c r="E5">
        <v>10</v>
      </c>
      <c r="G5" t="s">
        <v>37</v>
      </c>
      <c r="H5">
        <v>15</v>
      </c>
      <c r="I5" t="s">
        <v>41</v>
      </c>
      <c r="J5">
        <v>15</v>
      </c>
    </row>
    <row r="6" spans="1:10" x14ac:dyDescent="0.25">
      <c r="A6" t="s">
        <v>24</v>
      </c>
      <c r="B6">
        <v>15</v>
      </c>
      <c r="D6" t="s">
        <v>27</v>
      </c>
      <c r="E6">
        <v>15</v>
      </c>
    </row>
    <row r="7" spans="1:10" x14ac:dyDescent="0.25">
      <c r="D7" s="2" t="s">
        <v>3</v>
      </c>
      <c r="E7" s="1">
        <v>0.2</v>
      </c>
    </row>
    <row r="8" spans="1:10" x14ac:dyDescent="0.25">
      <c r="A8" s="2" t="s">
        <v>0</v>
      </c>
      <c r="B8" s="1">
        <v>0.4</v>
      </c>
      <c r="D8" t="s">
        <v>29</v>
      </c>
      <c r="E8">
        <v>0</v>
      </c>
    </row>
    <row r="9" spans="1:10" x14ac:dyDescent="0.25">
      <c r="A9" t="s">
        <v>21</v>
      </c>
      <c r="B9">
        <v>0</v>
      </c>
      <c r="D9" t="s">
        <v>26</v>
      </c>
      <c r="E9">
        <v>5</v>
      </c>
    </row>
    <row r="10" spans="1:10" x14ac:dyDescent="0.25">
      <c r="A10" t="s">
        <v>22</v>
      </c>
      <c r="B10">
        <v>5</v>
      </c>
      <c r="D10" t="s">
        <v>28</v>
      </c>
      <c r="E10">
        <v>10</v>
      </c>
    </row>
    <row r="11" spans="1:10" x14ac:dyDescent="0.25">
      <c r="A11" t="s">
        <v>23</v>
      </c>
      <c r="B11">
        <v>10</v>
      </c>
      <c r="D11" t="s">
        <v>27</v>
      </c>
      <c r="E11">
        <v>15</v>
      </c>
    </row>
    <row r="12" spans="1:10" x14ac:dyDescent="0.25">
      <c r="A12" t="s">
        <v>24</v>
      </c>
      <c r="B12">
        <v>15</v>
      </c>
      <c r="D12" s="2" t="s">
        <v>12</v>
      </c>
      <c r="E12" s="1">
        <v>0.4</v>
      </c>
    </row>
    <row r="13" spans="1:10" x14ac:dyDescent="0.25">
      <c r="D13" t="s">
        <v>30</v>
      </c>
      <c r="E13">
        <v>0</v>
      </c>
    </row>
    <row r="14" spans="1:10" x14ac:dyDescent="0.25">
      <c r="A14" s="2"/>
      <c r="D14" t="s">
        <v>31</v>
      </c>
      <c r="E14">
        <v>5</v>
      </c>
    </row>
    <row r="15" spans="1:10" x14ac:dyDescent="0.25">
      <c r="B15" s="1"/>
      <c r="D15" t="s">
        <v>32</v>
      </c>
      <c r="E15">
        <v>10</v>
      </c>
    </row>
    <row r="16" spans="1:10" x14ac:dyDescent="0.25">
      <c r="D16" t="s">
        <v>33</v>
      </c>
      <c r="E16">
        <v>15</v>
      </c>
    </row>
    <row r="20" spans="2:2" x14ac:dyDescent="0.25">
      <c r="B20" s="1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Avaliação</vt:lpstr>
      <vt:lpstr>Critérios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Adilson Yoshikuni</dc:creator>
  <cp:lastModifiedBy>TAIS EVELIN DOS SANTOS</cp:lastModifiedBy>
  <dcterms:created xsi:type="dcterms:W3CDTF">2023-06-19T17:03:11Z</dcterms:created>
  <dcterms:modified xsi:type="dcterms:W3CDTF">2024-06-19T20:06:02Z</dcterms:modified>
</cp:coreProperties>
</file>